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C8776F6D-D894-425F-B269-E751CDA0F853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0" i="1" l="1"/>
  <c r="R20" i="1"/>
  <c r="K20" i="1"/>
  <c r="P20" i="1"/>
  <c r="Q20" i="1" s="1"/>
  <c r="Q24" i="1" s="1"/>
  <c r="K24" i="1" l="1"/>
  <c r="K26" i="1" s="1"/>
  <c r="Q26" i="1"/>
  <c r="S20" i="1"/>
  <c r="S24" i="1" l="1"/>
  <c r="S26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<sst xmlns="http://schemas.openxmlformats.org/spreadsheetml/2006/main" count="56" uniqueCount="56">
  <si>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</si>
  <si>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</si>
  <si>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</si>
  <si>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</si>
  <si>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</si>
  <si>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</si>
  <si>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</si>
  <si>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</si>
  <si>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</si>
  <si>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</si>
  <si>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</si>
  <si>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</si>
  <si>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</si>
  <si>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</si>
  <si>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</si>
  <si>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</si>
  <si>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</si>
  <si>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</si>
  <si>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</si>
  <si>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</si>
  <si>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</si>
  <si>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</si>
  <si>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</si>
  <si>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</si>
  <si>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</si>
  <si>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</si>
  <si>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</si>
  <si>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</si>
  <si>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</si>
  <si>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</si>
  <si>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</si>
  <si>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</si>
  <si>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</si>
  <si>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</si>
  <si>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</si>
  <si>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</si>
  <si>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</si>
  <si>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</si>
  <si>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</si>
  <si>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</si>
  <si>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</si>
  <si>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</si>
  <si>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</si>
  <si>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</si>
  <si>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</si>
  <si>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</si>
  <si>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</si>
  <si>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</si>
  <si>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</si>
  <si>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</si>
  <si>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</si>
  <si>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</si>
  <si>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</si>
  <si>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</si>
  <si>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8. Acer</t>
  </si>
  <si>
    <t>Acer inoxidable 316L, no absorbible, monofilar fil: calibre 5/0,  longitud 4 fils de 45cm, incolora -agulla 1/2 cercle, rotatòria  360º circular,  longitud 48mm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</si>
</sst>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3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5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textRotation="180" wrapText="1"/>
    </xf>
    <xf numFmtId="0" fontId="7" fillId="60" borderId="55" xfId="2" applyFont="1" applyFill="1" applyBorder="1" applyAlignment="1">
      <alignment vertical="center" wrapText="1"/>
    </xf>
    <xf numFmtId="0" fontId="7" fillId="63" borderId="55" xfId="2" applyFont="1" applyFill="1" applyBorder="1" applyAlignment="1">
      <alignment vertical="center" wrapText="1"/>
    </xf>
    <xf numFmtId="0" fontId="7" fillId="64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wrapText="1"/>
    </xf>
    <xf numFmtId="0" fontId="7" fillId="0" borderId="43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6" xfId="2" applyFont="1" applyFill="1" applyBorder="1" applyAlignment="1">
      <alignment vertical="center" wrapText="1"/>
    </xf>
    <xf numFmtId="0" fontId="7" fillId="2" borderId="57" xfId="2" applyFont="1" applyFill="1" applyBorder="1" applyAlignment="1">
      <alignment vertical="center" wrapText="1"/>
    </xf>
    <xf numFmtId="0" fontId="7" fillId="3" borderId="56" xfId="2" applyFont="1" applyFill="1" applyBorder="1" applyAlignment="1">
      <alignment vertical="center" wrapText="1"/>
    </xf>
    <xf numFmtId="0" fontId="7" fillId="60" borderId="55" xfId="2" applyFont="1" applyFill="1" applyBorder="1" applyAlignment="1" applyProtection="1">
      <alignment vertical="center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9" fontId="8" fillId="0" borderId="58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2" borderId="59" xfId="2" applyNumberFormat="1" applyFont="1" applyFill="1" applyBorder="1" applyAlignment="1">
      <alignment horizontal="right" vertical="center"/>
    </xf>
    <xf numFmtId="4" fontId="8" fillId="2" borderId="4" xfId="2" applyNumberFormat="1" applyFont="1" applyFill="1" applyBorder="1" applyAlignment="1">
      <alignment horizontal="right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0" fontId="7" fillId="0" borderId="0" xfId="2" applyFont="1" applyBorder="1" applyAlignment="1">
      <alignment horizontal="right" vertical="center"/>
    </xf>
    <xf numFmtId="0" fontId="7" fillId="0" borderId="60" xfId="2" applyFont="1" applyBorder="1" applyAlignment="1">
      <alignment horizontal="right" vertical="center"/>
    </xf>
    <xf numFmtId="164" fontId="4" fillId="0" borderId="0" xfId="2" applyNumberFormat="1" applyFont="1" applyAlignment="1" applyProtection="1">
      <alignment horizontal="left" wrapText="1" readingOrder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3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55" xfId="2" applyFont="1" applyFill="1" applyBorder="1" applyAlignment="1" applyProtection="1">
      <alignment horizontal="left" vertical="center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1" borderId="49" xfId="0" applyFont="1" applyFill="1" applyBorder="1" applyAlignment="1" applyProtection="1">
      <alignment horizontal="center" vertical="center" wrapText="1"/>
      <protection locked="0"/>
    </xf>
    <xf numFmtId="0" fontId="47" fillId="62" borderId="48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2" xfId="0" applyFont="1" applyFill="1" applyBorder="1" applyAlignment="1" applyProtection="1">
      <alignment horizontal="left" vertical="center" wrapText="1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showGridLines="0" tabSelected="1" topLeftCell="A11" zoomScale="70" zoomScaleNormal="70" workbookViewId="0">
      <selection activeCell="K35" sqref="K35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6.85546875" customWidth="1"/>
    <col min="12" max="12" width="16.57031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6.140625" customWidth="1"/>
    <col min="18" max="18" width="14.42578125" customWidth="1"/>
    <col min="19" max="19" width="22.28515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2" t="s">
        <v>18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7" t="s">
        <v>9</v>
      </c>
      <c r="B10" s="127"/>
      <c r="C10" s="127"/>
      <c r="D10" s="129" t="s">
        <v>52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8" t="s">
        <v>10</v>
      </c>
      <c r="B11" s="128"/>
      <c r="C11" s="128"/>
      <c r="D11" s="46"/>
      <c r="E11" s="82" t="s">
        <v>51</v>
      </c>
      <c r="F11" s="82"/>
      <c r="G11" s="82"/>
      <c r="H11" s="82"/>
      <c r="I11" s="82"/>
      <c r="J11" s="82"/>
      <c r="K11" s="82"/>
      <c r="L11" s="82"/>
      <c r="M11" s="82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88" t="s">
        <v>34</v>
      </c>
      <c r="B12" s="89"/>
      <c r="C12" s="89"/>
      <c r="D12" s="89"/>
      <c r="E12" s="89"/>
      <c r="F12" s="89"/>
      <c r="G12" s="89"/>
      <c r="H12" s="89"/>
      <c r="I12" s="89"/>
      <c r="J12" s="90"/>
      <c r="K12" s="88" t="s">
        <v>11</v>
      </c>
      <c r="L12" s="89"/>
      <c r="M12" s="89"/>
      <c r="N12" s="89"/>
      <c r="O12" s="89"/>
      <c r="P12" s="89"/>
      <c r="Q12" s="89"/>
      <c r="R12" s="89"/>
      <c r="S12" s="90"/>
      <c r="W12" s="26"/>
      <c r="X12" s="26"/>
    </row>
    <row r="13" spans="1:26" s="28" customFormat="1" ht="39" customHeight="1" x14ac:dyDescent="0.2">
      <c r="A13" s="43" t="s">
        <v>35</v>
      </c>
      <c r="B13" s="123"/>
      <c r="C13" s="124"/>
      <c r="D13" s="124"/>
      <c r="E13" s="125"/>
      <c r="F13" s="27" t="s">
        <v>36</v>
      </c>
      <c r="G13" s="123"/>
      <c r="H13" s="124"/>
      <c r="I13" s="124"/>
      <c r="J13" s="126"/>
      <c r="K13" s="115" t="s">
        <v>12</v>
      </c>
      <c r="L13" s="117"/>
      <c r="M13" s="118"/>
      <c r="N13" s="118"/>
      <c r="O13" s="118"/>
      <c r="P13" s="118"/>
      <c r="Q13" s="118"/>
      <c r="R13" s="118"/>
      <c r="S13" s="119"/>
      <c r="W13" s="26"/>
    </row>
    <row r="14" spans="1:26" s="28" customFormat="1" ht="39" customHeight="1" x14ac:dyDescent="0.2">
      <c r="A14" s="41" t="s">
        <v>37</v>
      </c>
      <c r="B14" s="85"/>
      <c r="C14" s="86"/>
      <c r="D14" s="86"/>
      <c r="E14" s="96"/>
      <c r="F14" s="29" t="s">
        <v>38</v>
      </c>
      <c r="G14" s="85"/>
      <c r="H14" s="86"/>
      <c r="I14" s="86"/>
      <c r="J14" s="87"/>
      <c r="K14" s="116"/>
      <c r="L14" s="120"/>
      <c r="M14" s="121"/>
      <c r="N14" s="121"/>
      <c r="O14" s="121"/>
      <c r="P14" s="121"/>
      <c r="Q14" s="121"/>
      <c r="R14" s="121"/>
      <c r="S14" s="122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83"/>
      <c r="E15" s="84"/>
      <c r="F15" s="29" t="s">
        <v>39</v>
      </c>
      <c r="G15" s="85"/>
      <c r="H15" s="86"/>
      <c r="I15" s="86"/>
      <c r="J15" s="87"/>
      <c r="K15" s="30" t="s">
        <v>14</v>
      </c>
      <c r="L15" s="113"/>
      <c r="M15" s="113"/>
      <c r="N15" s="113"/>
      <c r="O15" s="113"/>
      <c r="P15" s="113"/>
      <c r="Q15" s="113"/>
      <c r="R15" s="113"/>
      <c r="S15" s="114"/>
      <c r="W15" s="26"/>
    </row>
    <row r="16" spans="1:26" s="28" customFormat="1" ht="39" customHeight="1" x14ac:dyDescent="0.2">
      <c r="A16" s="41" t="s">
        <v>40</v>
      </c>
      <c r="B16" s="85"/>
      <c r="C16" s="86"/>
      <c r="D16" s="86"/>
      <c r="E16" s="96"/>
      <c r="F16" s="32" t="s">
        <v>41</v>
      </c>
      <c r="G16" s="33" t="s">
        <v>42</v>
      </c>
      <c r="H16" s="42"/>
      <c r="I16" s="33" t="s">
        <v>16</v>
      </c>
      <c r="J16" s="42"/>
      <c r="K16" s="97" t="s">
        <v>43</v>
      </c>
      <c r="L16" s="92"/>
      <c r="M16" s="92"/>
      <c r="N16" s="92"/>
      <c r="O16" s="92"/>
      <c r="P16" s="92"/>
      <c r="Q16" s="92"/>
      <c r="R16" s="92"/>
      <c r="S16" s="93"/>
      <c r="W16" s="26"/>
    </row>
    <row r="17" spans="1:26" s="34" customFormat="1" ht="39" customHeight="1" thickBot="1" x14ac:dyDescent="0.3">
      <c r="A17" s="44" t="s">
        <v>17</v>
      </c>
      <c r="B17" s="99"/>
      <c r="C17" s="100"/>
      <c r="D17" s="100"/>
      <c r="E17" s="101"/>
      <c r="F17" s="45" t="s">
        <v>44</v>
      </c>
      <c r="G17" s="102"/>
      <c r="H17" s="103"/>
      <c r="I17" s="103"/>
      <c r="J17" s="104"/>
      <c r="K17" s="98"/>
      <c r="L17" s="94"/>
      <c r="M17" s="94"/>
      <c r="N17" s="94"/>
      <c r="O17" s="94"/>
      <c r="P17" s="94"/>
      <c r="Q17" s="94"/>
      <c r="R17" s="94"/>
      <c r="S17" s="95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08" t="s">
        <v>25</v>
      </c>
      <c r="Q18" s="109"/>
      <c r="R18" s="110" t="s">
        <v>26</v>
      </c>
      <c r="S18" s="111"/>
      <c r="W18" s="26"/>
    </row>
    <row r="19" spans="1:26" s="15" customFormat="1" ht="135" customHeight="1" thickBot="1" x14ac:dyDescent="0.25">
      <c r="A19" s="50" t="s">
        <v>0</v>
      </c>
      <c r="B19" s="62" t="s">
        <v>46</v>
      </c>
      <c r="C19" s="105" t="s">
        <v>8</v>
      </c>
      <c r="D19" s="105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61" t="s">
        <v>5</v>
      </c>
      <c r="R19" s="6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57" customHeight="1" thickBot="1" x14ac:dyDescent="0.25">
      <c r="A20" s="63" t="s">
        <v>54</v>
      </c>
      <c r="B20" s="64">
        <v>2018174</v>
      </c>
      <c r="C20" s="106" t="s">
        <v>55</v>
      </c>
      <c r="D20" s="107"/>
      <c r="E20" s="65"/>
      <c r="F20" s="65"/>
      <c r="G20" s="66"/>
      <c r="H20" s="67">
        <v>747</v>
      </c>
      <c r="I20" s="68" t="s">
        <v>20</v>
      </c>
      <c r="J20" s="78">
        <v>9.9600000000000009</v>
      </c>
      <c r="K20" s="69">
        <f t="shared" ref="K20" si="0">H20*J20</f>
        <v>7440.1200000000008</v>
      </c>
      <c r="L20" s="70" t="e">
        <f t="shared" ref="L20" si="1">M20/G20</f>
        <v>#DIV/0!</v>
      </c>
      <c r="M20" s="71"/>
      <c r="N20" s="72"/>
      <c r="O20" s="73"/>
      <c r="P20" s="74">
        <f t="shared" ref="P20" si="2">M20*(1-O20)</f>
        <v>0</v>
      </c>
      <c r="Q20" s="75">
        <f t="shared" ref="Q20" si="3">IF(ISERROR(P20/G20),0,(P20/G20)*H20)</f>
        <v>0</v>
      </c>
      <c r="R20" s="76" t="e">
        <f t="shared" ref="R20" si="4">ROUNDUP((H20/G20),0)</f>
        <v>#DIV/0!</v>
      </c>
      <c r="S20" s="77" t="e">
        <f t="shared" ref="S20" si="5">R20*P20</f>
        <v>#DIV/0!</v>
      </c>
      <c r="T20" s="16"/>
      <c r="U20" s="16"/>
      <c r="V20" s="16"/>
      <c r="W20" s="16"/>
      <c r="X20" s="16"/>
      <c r="Y20" s="16"/>
      <c r="Z20" s="16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91"/>
      <c r="B22" s="91"/>
      <c r="C22" s="91"/>
      <c r="D22" s="91"/>
      <c r="E22" s="91"/>
      <c r="F22" s="91"/>
      <c r="G22" s="91"/>
      <c r="H22" s="22"/>
      <c r="I22" s="1"/>
      <c r="J22" s="1"/>
      <c r="K22" s="1"/>
      <c r="L22" s="1"/>
      <c r="M22" s="1"/>
      <c r="N22" s="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91"/>
      <c r="B23" s="91"/>
      <c r="C23" s="91"/>
      <c r="D23" s="91"/>
      <c r="E23" s="91"/>
      <c r="F23" s="91"/>
      <c r="G23" s="91"/>
      <c r="H23" s="22"/>
      <c r="I23" s="2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thickBot="1" x14ac:dyDescent="0.3">
      <c r="A24" s="91"/>
      <c r="B24" s="91"/>
      <c r="C24" s="91"/>
      <c r="D24" s="91"/>
      <c r="E24" s="91"/>
      <c r="F24" s="91"/>
      <c r="G24" s="91"/>
      <c r="H24" s="22"/>
      <c r="I24" s="1"/>
      <c r="J24" s="5" t="s">
        <v>47</v>
      </c>
      <c r="K24" s="6">
        <f>SUM(K20:K23)</f>
        <v>7440.1200000000008</v>
      </c>
      <c r="L24" s="24"/>
      <c r="M24" s="1"/>
      <c r="N24" s="7"/>
      <c r="O24" s="7"/>
      <c r="P24" s="7"/>
      <c r="Q24" s="6">
        <f>SUM(Q20:Q23)</f>
        <v>0</v>
      </c>
      <c r="R24" s="1"/>
      <c r="S24" s="6" t="e">
        <f>SUM(S20:S20)</f>
        <v>#DIV/0!</v>
      </c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"/>
      <c r="B25" s="1"/>
      <c r="C25" s="1"/>
      <c r="D25" s="20"/>
      <c r="E25" s="21"/>
      <c r="F25" s="18"/>
      <c r="G25" s="19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39"/>
      <c r="B26" s="39"/>
      <c r="C26" s="39"/>
      <c r="D26" s="39"/>
      <c r="E26" s="39"/>
      <c r="F26" s="79" t="s">
        <v>53</v>
      </c>
      <c r="G26" s="79"/>
      <c r="H26" s="79"/>
      <c r="I26" s="79"/>
      <c r="J26" s="80"/>
      <c r="K26" s="6">
        <f>K24*2</f>
        <v>14880.240000000002</v>
      </c>
      <c r="L26" s="1"/>
      <c r="M26" s="1"/>
      <c r="N26" s="1"/>
      <c r="O26" s="5"/>
      <c r="P26" s="1"/>
      <c r="Q26" s="6">
        <f>Q24*2</f>
        <v>0</v>
      </c>
      <c r="R26" s="1"/>
      <c r="S26" s="6" t="e">
        <f>S24*2</f>
        <v>#DIV/0!</v>
      </c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8" t="s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1" t="s">
        <v>32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24</v>
      </c>
      <c r="B33" s="11"/>
      <c r="C33" s="11"/>
      <c r="D33" s="11"/>
      <c r="E33" s="11"/>
      <c r="F33" s="11"/>
      <c r="G33" s="11"/>
      <c r="H33" s="49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" t="s">
        <v>28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81" t="s">
        <v>48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7"/>
      <c r="M42" s="13"/>
      <c r="N42" s="13"/>
      <c r="O42" s="13"/>
      <c r="P42" s="13"/>
      <c r="Q42" s="13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81" t="s">
        <v>31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"/>
      <c r="S46" s="1"/>
      <c r="T46" s="1"/>
      <c r="U46" s="1"/>
      <c r="V46" s="1"/>
      <c r="W46" s="1"/>
      <c r="X46" s="1"/>
      <c r="Y46" s="1"/>
      <c r="Z46" s="1"/>
    </row>
  </sheetData>
  <sheetProtection selectLockedCells="1"/>
  <protectedRanges>
    <protectedRange sqref="F11:H11" name="Rango1"/>
    <protectedRange sqref="Q18 D18:E18 D13:E17 Q13:Q17" name="Rango1_1"/>
  </protectedRanges>
  <mergeCells count="29">
    <mergeCell ref="R18:S1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F26:J26"/>
    <mergeCell ref="A43:Q43"/>
    <mergeCell ref="A41:R41"/>
    <mergeCell ref="E11:M11"/>
    <mergeCell ref="D15:E15"/>
    <mergeCell ref="G15:J15"/>
    <mergeCell ref="K12:S12"/>
    <mergeCell ref="A22:G24"/>
    <mergeCell ref="L16:S17"/>
    <mergeCell ref="B16:E16"/>
    <mergeCell ref="K16:K17"/>
    <mergeCell ref="B17:E17"/>
    <mergeCell ref="G17:J17"/>
    <mergeCell ref="C19:D19"/>
    <mergeCell ref="C20:D20"/>
    <mergeCell ref="P18:Q18"/>
  </mergeCells>
  <pageMargins left="0.7" right="0.7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2025-09-30T06:03:52Z</cp:lastPrinted>
  <dcterms:created xsi:type="dcterms:W3CDTF">2017-04-20T06:50:43Z</dcterms:created>
  <dcterms:modified xsi:type="dcterms:W3CDTF">2025-09-30T06:04:15Z</dcterms:modified>
</cp:coreProperties>
</file>